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tek.sharepoint.com/sites/fskemstoragepub/DocLib/ЗВІТИ (НКРЕКП; ДЕРЖЕНЕРГОНАГЛЯД)/ЩОКВАРТАЛЬНИЙ ЗВІТ ЦРС НКРЕ ДО 25 ЧИСЛА НА САЙТ/ЦРС ІІІ квартал 2025 року/"/>
    </mc:Choice>
  </mc:AlternateContent>
  <xr:revisionPtr revIDLastSave="748" documentId="13_ncr:1_{88DC961D-009C-41B3-84CF-E48650EAD420}" xr6:coauthVersionLast="47" xr6:coauthVersionMax="47" xr10:uidLastSave="{7BC1BD29-B478-454E-9095-C551D50292F5}"/>
  <bookViews>
    <workbookView xWindow="-120" yWindow="-120" windowWidth="29040" windowHeight="15720" xr2:uid="{D4BE96EE-3718-4B7B-93C2-84698B192ADB}"/>
  </bookViews>
  <sheets>
    <sheet name="ІІІ кв 2025 року" sheetId="1" r:id="rId1"/>
  </sheets>
  <definedNames>
    <definedName name="_xlnm._FilterDatabase" localSheetId="0" hidden="1">'ІІІ кв 2025 року'!$C$1:$C$69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7" i="1" l="1"/>
  <c r="G47" i="1"/>
  <c r="F47" i="1"/>
  <c r="H43" i="1"/>
  <c r="G43" i="1"/>
  <c r="F43" i="1"/>
  <c r="F58" i="1"/>
  <c r="F60" i="1"/>
  <c r="F61" i="1"/>
  <c r="F62" i="1"/>
  <c r="F65" i="1"/>
  <c r="K53" i="1"/>
  <c r="J53" i="1"/>
  <c r="I53" i="1"/>
  <c r="H53" i="1"/>
  <c r="G53" i="1"/>
  <c r="E53" i="1"/>
  <c r="D53" i="1"/>
  <c r="F42" i="1"/>
  <c r="F41" i="1"/>
  <c r="K59" i="1"/>
  <c r="J59" i="1"/>
  <c r="I59" i="1"/>
  <c r="H59" i="1"/>
  <c r="G59" i="1"/>
  <c r="E59" i="1"/>
  <c r="D59" i="1"/>
  <c r="K47" i="1"/>
  <c r="J47" i="1"/>
  <c r="I47" i="1"/>
  <c r="E47" i="1"/>
  <c r="D47" i="1"/>
  <c r="J43" i="1"/>
  <c r="I43" i="1"/>
  <c r="E43" i="1"/>
  <c r="K40" i="1"/>
  <c r="J40" i="1"/>
  <c r="I40" i="1"/>
  <c r="H40" i="1"/>
  <c r="G40" i="1"/>
  <c r="F40" i="1" s="1"/>
  <c r="E40" i="1"/>
  <c r="D40" i="1"/>
  <c r="K32" i="1"/>
  <c r="J32" i="1"/>
  <c r="I32" i="1"/>
  <c r="H32" i="1"/>
  <c r="G32" i="1"/>
  <c r="E32" i="1"/>
  <c r="D32" i="1"/>
  <c r="K28" i="1"/>
  <c r="J28" i="1"/>
  <c r="I28" i="1"/>
  <c r="H28" i="1"/>
  <c r="G28" i="1"/>
  <c r="E28" i="1"/>
  <c r="D28" i="1"/>
  <c r="K15" i="1"/>
  <c r="J15" i="1"/>
  <c r="I15" i="1"/>
  <c r="H15" i="1"/>
  <c r="G15" i="1"/>
  <c r="E15" i="1"/>
  <c r="D15" i="1"/>
  <c r="K8" i="1"/>
  <c r="J8" i="1"/>
  <c r="I8" i="1"/>
  <c r="H8" i="1"/>
  <c r="G8" i="1"/>
  <c r="E8" i="1"/>
  <c r="D8" i="1"/>
  <c r="F59" i="1" l="1"/>
  <c r="F8" i="1"/>
  <c r="F32" i="1"/>
  <c r="F53" i="1"/>
  <c r="F28" i="1"/>
  <c r="F15" i="1"/>
  <c r="E69" i="1"/>
  <c r="K69" i="1"/>
  <c r="J69" i="1"/>
  <c r="I69" i="1"/>
  <c r="H69" i="1"/>
  <c r="G69" i="1"/>
  <c r="D69" i="1"/>
  <c r="F69" i="1" l="1"/>
</calcChain>
</file>

<file path=xl/sharedStrings.xml><?xml version="1.0" encoding="utf-8"?>
<sst xmlns="http://schemas.openxmlformats.org/spreadsheetml/2006/main" count="122" uniqueCount="117">
  <si>
    <t>№ з/п</t>
  </si>
  <si>
    <t>Питання, з якими звертались заявники зі скаргою до оператора систем розподілу, щодо</t>
  </si>
  <si>
    <t>Кількість зареєстрованих скарг</t>
  </si>
  <si>
    <t>Кількість складених протоколів</t>
  </si>
  <si>
    <t>Загальна кількість наданих відповідей за результатами розгляду скарг</t>
  </si>
  <si>
    <t>Питання вирішено шляхом надання письмової відповіді заявнику (кількість)</t>
  </si>
  <si>
    <t>про задоволення вимог заявника</t>
  </si>
  <si>
    <t>про відмову у задоволенні вимог заявника</t>
  </si>
  <si>
    <t>Звернення, розглянуті шляхом надання письмової відповіді за запитом</t>
  </si>
  <si>
    <t>НКРЕКП</t>
  </si>
  <si>
    <t>Держенергонагляду</t>
  </si>
  <si>
    <t>іншого державного органу, підприємства/установи/організації або посадової особи</t>
  </si>
  <si>
    <t>Плати за приєднання</t>
  </si>
  <si>
    <t xml:space="preserve">Приєднання до мережі </t>
  </si>
  <si>
    <t>Недотримання термінів приєднання</t>
  </si>
  <si>
    <t>Недотримання процедури видачі технічних умов</t>
  </si>
  <si>
    <t>Тимчасового приєднання</t>
  </si>
  <si>
    <t>Перешкод з боку компанії для здійснення приєднання об’єкта, у тому числі за «зеленим» тарифом</t>
  </si>
  <si>
    <t>Інші</t>
  </si>
  <si>
    <t>Зчитування показів лічильника та передачі їх та обсягів спожитої електричної енергії постачальнику</t>
  </si>
  <si>
    <t>Роботи лічильника</t>
  </si>
  <si>
    <t>Багатозонного обліку</t>
  </si>
  <si>
    <t>Експертизи лічильника</t>
  </si>
  <si>
    <t>Ремонту лічильника</t>
  </si>
  <si>
    <t>Повірки лічильника</t>
  </si>
  <si>
    <t>Заміни лічильника</t>
  </si>
  <si>
    <t>Проведення контрольних знімань показів</t>
  </si>
  <si>
    <t>Проведення звірки обсягів спожитої електричної енергії</t>
  </si>
  <si>
    <t>Незабезпечення доступу до лічильника</t>
  </si>
  <si>
    <t>Складення акта про недопуск до лічильника</t>
  </si>
  <si>
    <t>Якості електропостачання</t>
  </si>
  <si>
    <t>Якості електричної енергії</t>
  </si>
  <si>
    <t>Надійності (безперебійності) електропостачання</t>
  </si>
  <si>
    <t>Договору про надання послуг з розподілу</t>
  </si>
  <si>
    <t>Укладення договору</t>
  </si>
  <si>
    <t>Зміни умов договору</t>
  </si>
  <si>
    <t>Неповної інформації у договорі (в паспорті точки обліку)</t>
  </si>
  <si>
    <t>Розірвання договору</t>
  </si>
  <si>
    <t>Порядку розрахунків з розподілу</t>
  </si>
  <si>
    <t>Строків підписання договору</t>
  </si>
  <si>
    <t>Активації послуг (подача напруги до приєднаного об’єкта за заявою споживача)</t>
  </si>
  <si>
    <t>Початку постачання після зміни власника приміщення</t>
  </si>
  <si>
    <t>Підключення споживача після відключення на певний строк за його заявою</t>
  </si>
  <si>
    <t>Відключення за несплату рахунків</t>
  </si>
  <si>
    <t>За ініціативою постачальника</t>
  </si>
  <si>
    <t>За послуги з розподілу</t>
  </si>
  <si>
    <t>За інші послуги</t>
  </si>
  <si>
    <t>Виставлення рахунків за розподіл електроенергії</t>
  </si>
  <si>
    <t>Неправильно виставленого рахунку</t>
  </si>
  <si>
    <t>Незрозумілого рахунку</t>
  </si>
  <si>
    <t>Заборгованості за рахунком за наданні послуги з розподілу електричної енергії</t>
  </si>
  <si>
    <t>Заборгованості за плату за перетікання реактивної електричної енергії відповідно до умов договору</t>
  </si>
  <si>
    <t>Тарифу на розподіл електроенергії</t>
  </si>
  <si>
    <t>Зміни тарифу</t>
  </si>
  <si>
    <t>Неправильного тарифу</t>
  </si>
  <si>
    <t>Прозорості тарифу (незрозумілості або складності визначення тарифу)</t>
  </si>
  <si>
    <t>Недотримання процедури зміни постачальника</t>
  </si>
  <si>
    <t>Відшкодування/компенсації</t>
  </si>
  <si>
    <t>Відшкодування завданих збитків</t>
  </si>
  <si>
    <t>Компенсації за недотримання гарантованих стандартів якості послуг</t>
  </si>
  <si>
    <t>Компенсації за недотримання гарантованих стандартів якості електричної енергії</t>
  </si>
  <si>
    <t>Актів про порушення споживачем ПРРЕЕ</t>
  </si>
  <si>
    <t>Скарги на дії/бездіяльність працівників оператора системи розподілу</t>
  </si>
  <si>
    <t>Додаткових послуг</t>
  </si>
  <si>
    <t>Надання інформації</t>
  </si>
  <si>
    <t>УСЬОГО</t>
  </si>
  <si>
    <t>1.1</t>
  </si>
  <si>
    <t>1.2</t>
  </si>
  <si>
    <t>1.3</t>
  </si>
  <si>
    <t>1.4</t>
  </si>
  <si>
    <t>1.5</t>
  </si>
  <si>
    <t>1.6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</si>
  <si>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</si>
  <si>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</si>
  <si>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</si>
  <si>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</si>
  <si>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</si>
  <si>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</si>
  <si>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</si>
  <si>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</si>
  <si>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</si>
  <si>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</si>
  <si>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</si>
  <si>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</si>
  <si>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3.1</t>
  </si>
  <si>
    <t>3.2</t>
  </si>
  <si>
    <t>3.3</t>
  </si>
  <si>
    <t>4.1</t>
  </si>
  <si>
    <t>4.2</t>
  </si>
  <si>
    <t>4.3</t>
  </si>
  <si>
    <t>4.4</t>
  </si>
  <si>
    <t>4.5</t>
  </si>
  <si>
    <t>4.6</t>
  </si>
  <si>
    <t>4.7</t>
  </si>
  <si>
    <t>5.1</t>
  </si>
  <si>
    <t>5.2</t>
  </si>
  <si>
    <t>6.1</t>
  </si>
  <si>
    <t>6.2</t>
  </si>
  <si>
    <t>6.3</t>
  </si>
  <si>
    <t>7.1</t>
  </si>
  <si>
    <t>7.2</t>
  </si>
  <si>
    <t>7.3</t>
  </si>
  <si>
    <t>7.4</t>
  </si>
  <si>
    <t>7.5</t>
  </si>
  <si>
    <t>8.1</t>
  </si>
  <si>
    <t>8.2</t>
  </si>
  <si>
    <t>8.3</t>
  </si>
  <si>
    <t>8.4</t>
  </si>
  <si>
    <t>10.1</t>
  </si>
  <si>
    <t>10.2</t>
  </si>
  <si>
    <t>10.3</t>
  </si>
  <si>
    <t>Додаток 1
до Примірного положення про
Центр  розгляду скарг</t>
  </si>
  <si>
    <t>Інші (Інформація від споживачів про крадіжки електроенергії)</t>
  </si>
  <si>
    <t>Звернень, які не стосуються питань оператора системи розподілу/ звернення яки не стосуються питань електропостачання</t>
  </si>
  <si>
    <t xml:space="preserve">Звіт
щодо розгляду скарг Центром розгляду скарг ПрАТ «ДТЕК КИЇВСЬКІ ЕЛЕКТРОМЕРЕЖІ» </t>
  </si>
  <si>
    <t>Облік</t>
  </si>
  <si>
    <t>за ІІІ квартал 2025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</si>
</sst>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04"/>
      <scheme val="minor"/>
    </font>
    <font>
      <sz val="8"/>
      <name val="Aptos Narrow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wrapText="1"/>
    </xf>
    <xf numFmtId="0" fontId="5" fillId="2" borderId="3" xfId="0" applyFont="1" applyFill="1" applyBorder="1"/>
    <xf numFmtId="0" fontId="2" fillId="0" borderId="2" xfId="0" applyFont="1" applyBorder="1" applyAlignment="1">
      <alignment wrapText="1"/>
    </xf>
    <xf numFmtId="0" fontId="2" fillId="0" borderId="2" xfId="0" applyFont="1" applyBorder="1"/>
    <xf numFmtId="0" fontId="5" fillId="2" borderId="2" xfId="0" applyFont="1" applyFill="1" applyBorder="1" applyAlignment="1">
      <alignment wrapText="1"/>
    </xf>
    <xf numFmtId="0" fontId="5" fillId="2" borderId="2" xfId="0" applyFont="1" applyFill="1" applyBorder="1"/>
    <xf numFmtId="0" fontId="2" fillId="2" borderId="2" xfId="0" applyFont="1" applyFill="1" applyBorder="1"/>
    <xf numFmtId="0" fontId="5" fillId="0" borderId="3" xfId="0" applyFont="1" applyBorder="1"/>
    <xf numFmtId="0" fontId="5" fillId="0" borderId="2" xfId="0" applyFont="1" applyBorder="1"/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2" xfId="0" applyFont="1" applyFill="1" applyBorder="1"/>
    <xf numFmtId="0" fontId="2" fillId="0" borderId="7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0" fillId="0" borderId="0" xfId="0" applyBorder="1"/>
    <xf numFmtId="0" fontId="3" fillId="3" borderId="0" xfId="0" applyFont="1" applyFill="1" applyBorder="1" applyAlignment="1">
      <alignment horizontal="center" vertical="center"/>
    </xf>
    <xf numFmtId="49" fontId="5" fillId="2" borderId="15" xfId="0" applyNumberFormat="1" applyFont="1" applyFill="1" applyBorder="1" applyAlignment="1">
      <alignment horizontal="center" vertical="center"/>
    </xf>
    <xf numFmtId="0" fontId="5" fillId="2" borderId="16" xfId="0" applyFont="1" applyFill="1" applyBorder="1"/>
    <xf numFmtId="49" fontId="2" fillId="0" borderId="17" xfId="0" applyNumberFormat="1" applyFont="1" applyBorder="1" applyAlignment="1">
      <alignment horizontal="center" vertical="center"/>
    </xf>
    <xf numFmtId="0" fontId="2" fillId="0" borderId="18" xfId="0" applyFont="1" applyBorder="1"/>
    <xf numFmtId="49" fontId="5" fillId="2" borderId="17" xfId="0" applyNumberFormat="1" applyFont="1" applyFill="1" applyBorder="1" applyAlignment="1">
      <alignment horizontal="center" vertical="center"/>
    </xf>
    <xf numFmtId="0" fontId="5" fillId="2" borderId="18" xfId="0" applyFont="1" applyFill="1" applyBorder="1"/>
    <xf numFmtId="0" fontId="2" fillId="2" borderId="18" xfId="0" applyFont="1" applyFill="1" applyBorder="1"/>
    <xf numFmtId="49" fontId="2" fillId="3" borderId="19" xfId="0" applyNumberFormat="1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Офіс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65342-5109-48B9-83A0-5C19ACA307A4}">
  <sheetPr>
    <pageSetUpPr fitToPage="1"/>
  </sheetPr>
  <dimension ref="A1:O69"/>
  <sheetViews>
    <sheetView tabSelected="1" zoomScale="85" zoomScaleNormal="85" workbookViewId="0">
      <selection activeCell="O71" sqref="O71"/>
    </sheetView>
  </sheetViews>
  <sheetFormatPr defaultRowHeight="15" x14ac:dyDescent="0.25"/>
  <cols>
    <col min="3" max="3" width="28.140625" customWidth="1"/>
    <col min="4" max="5" width="21.5703125" customWidth="1"/>
    <col min="6" max="6" width="18.85546875" customWidth="1"/>
    <col min="10" max="10" width="10.7109375" customWidth="1"/>
    <col min="11" max="11" width="20" customWidth="1"/>
  </cols>
  <sheetData>
    <row r="1" spans="1:15" ht="60" customHeight="1" x14ac:dyDescent="0.25">
      <c r="A1" s="2"/>
      <c r="B1" s="2"/>
      <c r="C1" s="2"/>
      <c r="D1" s="16" t="s">
        <v>114</v>
      </c>
      <c r="E1" s="16"/>
      <c r="F1" s="16"/>
      <c r="G1" s="16"/>
      <c r="H1" s="2"/>
      <c r="I1" s="2"/>
      <c r="J1" s="22" t="s">
        <v>111</v>
      </c>
      <c r="K1" s="23"/>
    </row>
    <row r="2" spans="1:15" ht="15.75" x14ac:dyDescent="0.25">
      <c r="A2" s="2"/>
      <c r="B2" s="2"/>
      <c r="C2" s="2"/>
      <c r="D2" s="17" t="s">
        <v>116</v>
      </c>
      <c r="E2" s="17"/>
      <c r="F2" s="17"/>
      <c r="G2" s="17"/>
      <c r="H2" s="2"/>
      <c r="I2" s="2"/>
      <c r="J2" s="2"/>
      <c r="K2" s="2"/>
    </row>
    <row r="3" spans="1:15" ht="15.75" thickBot="1" x14ac:dyDescent="0.3">
      <c r="A3" s="2"/>
      <c r="B3" s="3"/>
      <c r="C3" s="3"/>
      <c r="D3" s="3"/>
      <c r="E3" s="3"/>
      <c r="F3" s="2"/>
      <c r="G3" s="2"/>
      <c r="H3" s="2"/>
      <c r="I3" s="2"/>
      <c r="J3" s="2"/>
      <c r="K3" s="2"/>
    </row>
    <row r="4" spans="1:15" ht="75" customHeight="1" thickBot="1" x14ac:dyDescent="0.3">
      <c r="A4" s="2"/>
      <c r="B4" s="24" t="s">
        <v>0</v>
      </c>
      <c r="C4" s="14" t="s">
        <v>1</v>
      </c>
      <c r="D4" s="14" t="s">
        <v>2</v>
      </c>
      <c r="E4" s="14" t="s">
        <v>3</v>
      </c>
      <c r="F4" s="30" t="s">
        <v>4</v>
      </c>
      <c r="G4" s="27" t="s">
        <v>5</v>
      </c>
      <c r="H4" s="28"/>
      <c r="I4" s="19" t="s">
        <v>8</v>
      </c>
      <c r="J4" s="20"/>
      <c r="K4" s="21"/>
      <c r="L4" s="1"/>
      <c r="M4" s="1"/>
      <c r="N4" s="1"/>
      <c r="O4" s="1"/>
    </row>
    <row r="5" spans="1:15" ht="15" customHeight="1" x14ac:dyDescent="0.25">
      <c r="A5" s="2"/>
      <c r="B5" s="25"/>
      <c r="C5" s="18"/>
      <c r="D5" s="18"/>
      <c r="E5" s="18"/>
      <c r="F5" s="32"/>
      <c r="G5" s="14" t="s">
        <v>6</v>
      </c>
      <c r="H5" s="14" t="s">
        <v>7</v>
      </c>
      <c r="I5" s="30" t="s">
        <v>9</v>
      </c>
      <c r="J5" s="30" t="s">
        <v>10</v>
      </c>
      <c r="K5" s="14" t="s">
        <v>11</v>
      </c>
      <c r="L5" s="1"/>
      <c r="M5" s="1"/>
      <c r="N5" s="1"/>
      <c r="O5" s="1"/>
    </row>
    <row r="6" spans="1:15" ht="60.75" customHeight="1" thickBot="1" x14ac:dyDescent="0.3">
      <c r="A6" s="2"/>
      <c r="B6" s="26"/>
      <c r="C6" s="15"/>
      <c r="D6" s="15"/>
      <c r="E6" s="15"/>
      <c r="F6" s="31"/>
      <c r="G6" s="15"/>
      <c r="H6" s="15"/>
      <c r="I6" s="31"/>
      <c r="J6" s="31"/>
      <c r="K6" s="15"/>
      <c r="L6" s="1"/>
      <c r="M6" s="1"/>
      <c r="N6" s="1"/>
      <c r="O6" s="1"/>
    </row>
    <row r="7" spans="1:15" ht="15.75" thickBot="1" x14ac:dyDescent="0.3">
      <c r="A7" s="2"/>
      <c r="B7" s="4">
        <v>1</v>
      </c>
      <c r="C7" s="4">
        <v>2</v>
      </c>
      <c r="D7" s="4">
        <v>3</v>
      </c>
      <c r="E7" s="4">
        <v>4</v>
      </c>
      <c r="F7" s="4">
        <v>5</v>
      </c>
      <c r="G7" s="4">
        <v>6</v>
      </c>
      <c r="H7" s="4">
        <v>7</v>
      </c>
      <c r="I7" s="4">
        <v>8</v>
      </c>
      <c r="J7" s="4">
        <v>9</v>
      </c>
      <c r="K7" s="4">
        <v>10</v>
      </c>
    </row>
    <row r="8" spans="1:15" x14ac:dyDescent="0.25">
      <c r="A8" s="2"/>
      <c r="B8" s="35">
        <v>1</v>
      </c>
      <c r="C8" s="5" t="s">
        <v>13</v>
      </c>
      <c r="D8" s="12">
        <f t="shared" ref="D8:K8" si="0">D9+D10+D11+D12+D13+D14</f>
        <v>3</v>
      </c>
      <c r="E8" s="6">
        <f t="shared" si="0"/>
        <v>0</v>
      </c>
      <c r="F8" s="10">
        <f t="shared" ref="F8:F32" si="1">G8+H8</f>
        <v>1</v>
      </c>
      <c r="G8" s="6">
        <f t="shared" si="0"/>
        <v>1</v>
      </c>
      <c r="H8" s="6">
        <f t="shared" si="0"/>
        <v>0</v>
      </c>
      <c r="I8" s="6">
        <f t="shared" si="0"/>
        <v>4</v>
      </c>
      <c r="J8" s="6">
        <f t="shared" si="0"/>
        <v>8</v>
      </c>
      <c r="K8" s="36">
        <f t="shared" si="0"/>
        <v>13</v>
      </c>
    </row>
    <row r="9" spans="1:15" x14ac:dyDescent="0.25">
      <c r="A9" s="2"/>
      <c r="B9" s="37" t="s">
        <v>66</v>
      </c>
      <c r="C9" s="7" t="s">
        <v>12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29">
        <v>0</v>
      </c>
      <c r="J9" s="8">
        <v>0</v>
      </c>
      <c r="K9" s="38">
        <v>0</v>
      </c>
    </row>
    <row r="10" spans="1:15" ht="30" x14ac:dyDescent="0.25">
      <c r="A10" s="2"/>
      <c r="B10" s="37" t="s">
        <v>67</v>
      </c>
      <c r="C10" s="7" t="s">
        <v>14</v>
      </c>
      <c r="D10" s="8">
        <v>1</v>
      </c>
      <c r="E10" s="8">
        <v>0</v>
      </c>
      <c r="F10" s="8">
        <v>1</v>
      </c>
      <c r="G10" s="8">
        <v>1</v>
      </c>
      <c r="H10" s="8">
        <v>0</v>
      </c>
      <c r="I10" s="29">
        <v>1</v>
      </c>
      <c r="J10" s="8">
        <v>0</v>
      </c>
      <c r="K10" s="38">
        <v>0</v>
      </c>
    </row>
    <row r="11" spans="1:15" ht="30" x14ac:dyDescent="0.25">
      <c r="A11" s="2"/>
      <c r="B11" s="37" t="s">
        <v>68</v>
      </c>
      <c r="C11" s="7" t="s">
        <v>15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29">
        <v>0</v>
      </c>
      <c r="J11" s="8">
        <v>3</v>
      </c>
      <c r="K11" s="38">
        <v>1</v>
      </c>
    </row>
    <row r="12" spans="1:15" x14ac:dyDescent="0.25">
      <c r="A12" s="2"/>
      <c r="B12" s="37" t="s">
        <v>69</v>
      </c>
      <c r="C12" s="7" t="s">
        <v>16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29">
        <v>0</v>
      </c>
      <c r="J12" s="8">
        <v>0</v>
      </c>
      <c r="K12" s="38">
        <v>0</v>
      </c>
    </row>
    <row r="13" spans="1:15" ht="60" x14ac:dyDescent="0.25">
      <c r="A13" s="2"/>
      <c r="B13" s="37" t="s">
        <v>70</v>
      </c>
      <c r="C13" s="7" t="s">
        <v>17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29">
        <v>0</v>
      </c>
      <c r="J13" s="8">
        <v>0</v>
      </c>
      <c r="K13" s="38">
        <v>0</v>
      </c>
    </row>
    <row r="14" spans="1:15" x14ac:dyDescent="0.25">
      <c r="A14" s="2"/>
      <c r="B14" s="37" t="s">
        <v>71</v>
      </c>
      <c r="C14" s="7" t="s">
        <v>18</v>
      </c>
      <c r="D14" s="8">
        <v>2</v>
      </c>
      <c r="E14" s="8">
        <v>0</v>
      </c>
      <c r="F14" s="8">
        <v>0</v>
      </c>
      <c r="G14" s="8">
        <v>0</v>
      </c>
      <c r="H14" s="8">
        <v>0</v>
      </c>
      <c r="I14" s="29">
        <v>3</v>
      </c>
      <c r="J14" s="8">
        <v>5</v>
      </c>
      <c r="K14" s="38">
        <v>12</v>
      </c>
    </row>
    <row r="15" spans="1:15" x14ac:dyDescent="0.25">
      <c r="A15" s="2"/>
      <c r="B15" s="39">
        <v>2</v>
      </c>
      <c r="C15" s="9" t="s">
        <v>115</v>
      </c>
      <c r="D15" s="13">
        <f>D16+D17+D18+D19+D20+D21+D22+D23+D24+D25+D26+D27</f>
        <v>30</v>
      </c>
      <c r="E15" s="10">
        <f>E16+E17+E18+E19+E20+E21+E22+E23+E24+E25+E26+E27</f>
        <v>0</v>
      </c>
      <c r="F15" s="10">
        <f t="shared" si="1"/>
        <v>27</v>
      </c>
      <c r="G15" s="10">
        <f>G16+G17+G18+G19+G20+G21+G22+G23+G24+G25+G26+G27</f>
        <v>8</v>
      </c>
      <c r="H15" s="10">
        <f>H16+H17+H18+H19+H20+H21+H22+H23+H24+H25+H26+H27</f>
        <v>19</v>
      </c>
      <c r="I15" s="10">
        <f>I16+I17+I18+I19+I20+I21+I22+I23+I24+I25+I26+I27</f>
        <v>31</v>
      </c>
      <c r="J15" s="10">
        <f>J16+J17+J18+J19+J20+J21+J22+J23+J24+J25+J26+J27</f>
        <v>2</v>
      </c>
      <c r="K15" s="40">
        <f>K16+K17+K18+K19+K20+K21+K22+K23+K24+K25+K26+K27</f>
        <v>13</v>
      </c>
    </row>
    <row r="16" spans="1:15" ht="58.5" customHeight="1" x14ac:dyDescent="0.25">
      <c r="A16" s="2"/>
      <c r="B16" s="37" t="s">
        <v>72</v>
      </c>
      <c r="C16" s="7" t="s">
        <v>19</v>
      </c>
      <c r="D16" s="8">
        <v>3</v>
      </c>
      <c r="E16" s="8">
        <v>0</v>
      </c>
      <c r="F16" s="8">
        <v>3</v>
      </c>
      <c r="G16" s="8">
        <v>2</v>
      </c>
      <c r="H16" s="8">
        <v>1</v>
      </c>
      <c r="I16" s="29">
        <v>1</v>
      </c>
      <c r="J16" s="8">
        <v>0</v>
      </c>
      <c r="K16" s="38">
        <v>1</v>
      </c>
    </row>
    <row r="17" spans="1:11" x14ac:dyDescent="0.25">
      <c r="A17" s="2"/>
      <c r="B17" s="37" t="s">
        <v>73</v>
      </c>
      <c r="C17" s="7" t="s">
        <v>20</v>
      </c>
      <c r="D17" s="8">
        <v>2</v>
      </c>
      <c r="E17" s="8">
        <v>0</v>
      </c>
      <c r="F17" s="8">
        <v>1</v>
      </c>
      <c r="G17" s="8">
        <v>0</v>
      </c>
      <c r="H17" s="8">
        <v>1</v>
      </c>
      <c r="I17" s="29">
        <v>0</v>
      </c>
      <c r="J17" s="8">
        <v>0</v>
      </c>
      <c r="K17" s="38">
        <v>3</v>
      </c>
    </row>
    <row r="18" spans="1:11" x14ac:dyDescent="0.25">
      <c r="A18" s="2"/>
      <c r="B18" s="37" t="s">
        <v>74</v>
      </c>
      <c r="C18" s="7" t="s">
        <v>21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29">
        <v>1</v>
      </c>
      <c r="J18" s="8">
        <v>0</v>
      </c>
      <c r="K18" s="38">
        <v>3</v>
      </c>
    </row>
    <row r="19" spans="1:11" x14ac:dyDescent="0.25">
      <c r="A19" s="2"/>
      <c r="B19" s="37" t="s">
        <v>75</v>
      </c>
      <c r="C19" s="7" t="s">
        <v>22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29">
        <v>1</v>
      </c>
      <c r="J19" s="8">
        <v>0</v>
      </c>
      <c r="K19" s="38">
        <v>0</v>
      </c>
    </row>
    <row r="20" spans="1:11" x14ac:dyDescent="0.25">
      <c r="A20" s="2"/>
      <c r="B20" s="37" t="s">
        <v>76</v>
      </c>
      <c r="C20" s="7" t="s">
        <v>23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29">
        <v>0</v>
      </c>
      <c r="J20" s="8">
        <v>0</v>
      </c>
      <c r="K20" s="38">
        <v>0</v>
      </c>
    </row>
    <row r="21" spans="1:11" x14ac:dyDescent="0.25">
      <c r="A21" s="2"/>
      <c r="B21" s="37" t="s">
        <v>77</v>
      </c>
      <c r="C21" s="7" t="s">
        <v>24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29">
        <v>0</v>
      </c>
      <c r="J21" s="8">
        <v>2</v>
      </c>
      <c r="K21" s="38">
        <v>0</v>
      </c>
    </row>
    <row r="22" spans="1:11" x14ac:dyDescent="0.25">
      <c r="A22" s="2"/>
      <c r="B22" s="37" t="s">
        <v>78</v>
      </c>
      <c r="C22" s="7" t="s">
        <v>25</v>
      </c>
      <c r="D22" s="8">
        <v>1</v>
      </c>
      <c r="E22" s="8">
        <v>0</v>
      </c>
      <c r="F22" s="8">
        <v>1</v>
      </c>
      <c r="G22" s="8">
        <v>1</v>
      </c>
      <c r="H22" s="8">
        <v>0</v>
      </c>
      <c r="I22" s="29">
        <v>0</v>
      </c>
      <c r="J22" s="8">
        <v>0</v>
      </c>
      <c r="K22" s="38">
        <v>1</v>
      </c>
    </row>
    <row r="23" spans="1:11" ht="30" x14ac:dyDescent="0.25">
      <c r="A23" s="2"/>
      <c r="B23" s="37" t="s">
        <v>79</v>
      </c>
      <c r="C23" s="7" t="s">
        <v>26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29">
        <v>0</v>
      </c>
      <c r="J23" s="8">
        <v>0</v>
      </c>
      <c r="K23" s="38">
        <v>0</v>
      </c>
    </row>
    <row r="24" spans="1:11" ht="30" x14ac:dyDescent="0.25">
      <c r="A24" s="2"/>
      <c r="B24" s="37" t="s">
        <v>80</v>
      </c>
      <c r="C24" s="7" t="s">
        <v>27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29">
        <v>0</v>
      </c>
      <c r="J24" s="8">
        <v>0</v>
      </c>
      <c r="K24" s="38">
        <v>0</v>
      </c>
    </row>
    <row r="25" spans="1:11" ht="30" x14ac:dyDescent="0.25">
      <c r="A25" s="2"/>
      <c r="B25" s="37" t="s">
        <v>81</v>
      </c>
      <c r="C25" s="7" t="s">
        <v>28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29">
        <v>0</v>
      </c>
      <c r="J25" s="8">
        <v>0</v>
      </c>
      <c r="K25" s="38">
        <v>0</v>
      </c>
    </row>
    <row r="26" spans="1:11" ht="30" x14ac:dyDescent="0.25">
      <c r="A26" s="2"/>
      <c r="B26" s="37" t="s">
        <v>82</v>
      </c>
      <c r="C26" s="7" t="s">
        <v>29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29">
        <v>0</v>
      </c>
      <c r="J26" s="8">
        <v>0</v>
      </c>
      <c r="K26" s="38">
        <v>0</v>
      </c>
    </row>
    <row r="27" spans="1:11" x14ac:dyDescent="0.25">
      <c r="A27" s="2"/>
      <c r="B27" s="37" t="s">
        <v>83</v>
      </c>
      <c r="C27" s="7" t="s">
        <v>18</v>
      </c>
      <c r="D27" s="8">
        <v>24</v>
      </c>
      <c r="E27" s="8">
        <v>0</v>
      </c>
      <c r="F27" s="8">
        <v>22</v>
      </c>
      <c r="G27" s="8">
        <v>5</v>
      </c>
      <c r="H27" s="8">
        <v>17</v>
      </c>
      <c r="I27" s="29">
        <v>28</v>
      </c>
      <c r="J27" s="8">
        <v>0</v>
      </c>
      <c r="K27" s="38">
        <v>5</v>
      </c>
    </row>
    <row r="28" spans="1:11" ht="29.25" x14ac:dyDescent="0.25">
      <c r="A28" s="2"/>
      <c r="B28" s="39">
        <v>3</v>
      </c>
      <c r="C28" s="9" t="s">
        <v>30</v>
      </c>
      <c r="D28" s="13">
        <f>D29+D30+D31</f>
        <v>4</v>
      </c>
      <c r="E28" s="10">
        <f>E29+E30+E31</f>
        <v>0</v>
      </c>
      <c r="F28" s="10">
        <f t="shared" si="1"/>
        <v>4</v>
      </c>
      <c r="G28" s="10">
        <f>G29+G30+G31</f>
        <v>3</v>
      </c>
      <c r="H28" s="10">
        <f>H29+H30+H31</f>
        <v>1</v>
      </c>
      <c r="I28" s="10">
        <f>I29+I30+I31</f>
        <v>8</v>
      </c>
      <c r="J28" s="10">
        <f>J29+J30+J31</f>
        <v>4</v>
      </c>
      <c r="K28" s="40">
        <f>K29+K30+K31</f>
        <v>15</v>
      </c>
    </row>
    <row r="29" spans="1:11" x14ac:dyDescent="0.25">
      <c r="A29" s="2"/>
      <c r="B29" s="37" t="s">
        <v>84</v>
      </c>
      <c r="C29" s="7" t="s">
        <v>31</v>
      </c>
      <c r="D29" s="8">
        <v>2</v>
      </c>
      <c r="E29" s="8">
        <v>0</v>
      </c>
      <c r="F29" s="8">
        <v>2</v>
      </c>
      <c r="G29" s="8">
        <v>2</v>
      </c>
      <c r="H29" s="8">
        <v>0</v>
      </c>
      <c r="I29" s="29">
        <v>3</v>
      </c>
      <c r="J29" s="8">
        <v>1</v>
      </c>
      <c r="K29" s="38">
        <v>3</v>
      </c>
    </row>
    <row r="30" spans="1:11" ht="30.75" customHeight="1" x14ac:dyDescent="0.25">
      <c r="A30" s="2"/>
      <c r="B30" s="37" t="s">
        <v>85</v>
      </c>
      <c r="C30" s="7" t="s">
        <v>32</v>
      </c>
      <c r="D30" s="8">
        <v>2</v>
      </c>
      <c r="E30" s="8">
        <v>0</v>
      </c>
      <c r="F30" s="8">
        <v>2</v>
      </c>
      <c r="G30" s="8">
        <v>1</v>
      </c>
      <c r="H30" s="8">
        <v>1</v>
      </c>
      <c r="I30" s="29">
        <v>5</v>
      </c>
      <c r="J30" s="8">
        <v>3</v>
      </c>
      <c r="K30" s="38">
        <v>12</v>
      </c>
    </row>
    <row r="31" spans="1:11" x14ac:dyDescent="0.25">
      <c r="A31" s="2"/>
      <c r="B31" s="37" t="s">
        <v>86</v>
      </c>
      <c r="C31" s="7" t="s">
        <v>18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29">
        <v>0</v>
      </c>
      <c r="J31" s="8">
        <v>0</v>
      </c>
      <c r="K31" s="38">
        <v>0</v>
      </c>
    </row>
    <row r="32" spans="1:11" ht="29.25" x14ac:dyDescent="0.25">
      <c r="A32" s="2"/>
      <c r="B32" s="39">
        <v>4</v>
      </c>
      <c r="C32" s="9" t="s">
        <v>33</v>
      </c>
      <c r="D32" s="13">
        <f>D33+D34+D35+D36+D37+D38+D39</f>
        <v>12</v>
      </c>
      <c r="E32" s="10">
        <f>E33+E34+E35+E36+E37+E38+E39</f>
        <v>0</v>
      </c>
      <c r="F32" s="10">
        <f t="shared" si="1"/>
        <v>12</v>
      </c>
      <c r="G32" s="10">
        <f>G33+G34+G35+G36+G37+G38+G39</f>
        <v>8</v>
      </c>
      <c r="H32" s="10">
        <f>H33+H34+H35+H36+H37+H38+H39</f>
        <v>4</v>
      </c>
      <c r="I32" s="10">
        <f>I33+I34+I35+I36+I37+I38+I39</f>
        <v>11</v>
      </c>
      <c r="J32" s="10">
        <f>J33+J34+J35+J36+J37+J38+J39</f>
        <v>3</v>
      </c>
      <c r="K32" s="40">
        <f>K33+K34+K35+K36+K37+K38+K39</f>
        <v>6</v>
      </c>
    </row>
    <row r="33" spans="1:11" x14ac:dyDescent="0.25">
      <c r="A33" s="2"/>
      <c r="B33" s="37" t="s">
        <v>87</v>
      </c>
      <c r="C33" s="7" t="s">
        <v>34</v>
      </c>
      <c r="D33" s="8">
        <v>3</v>
      </c>
      <c r="E33" s="8">
        <v>0</v>
      </c>
      <c r="F33" s="8">
        <v>3</v>
      </c>
      <c r="G33" s="8">
        <v>3</v>
      </c>
      <c r="H33" s="8">
        <v>0</v>
      </c>
      <c r="I33" s="29">
        <v>3</v>
      </c>
      <c r="J33" s="8">
        <v>1</v>
      </c>
      <c r="K33" s="38">
        <v>4</v>
      </c>
    </row>
    <row r="34" spans="1:11" x14ac:dyDescent="0.25">
      <c r="A34" s="2"/>
      <c r="B34" s="37" t="s">
        <v>88</v>
      </c>
      <c r="C34" s="7" t="s">
        <v>35</v>
      </c>
      <c r="D34" s="8">
        <v>3</v>
      </c>
      <c r="E34" s="8">
        <v>0</v>
      </c>
      <c r="F34" s="8">
        <v>3</v>
      </c>
      <c r="G34" s="8">
        <v>2</v>
      </c>
      <c r="H34" s="8">
        <v>1</v>
      </c>
      <c r="I34" s="29">
        <v>0</v>
      </c>
      <c r="J34" s="8">
        <v>0</v>
      </c>
      <c r="K34" s="38">
        <v>0</v>
      </c>
    </row>
    <row r="35" spans="1:11" ht="31.5" customHeight="1" x14ac:dyDescent="0.25">
      <c r="A35" s="2"/>
      <c r="B35" s="37" t="s">
        <v>89</v>
      </c>
      <c r="C35" s="7" t="s">
        <v>36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29">
        <v>0</v>
      </c>
      <c r="J35" s="8">
        <v>0</v>
      </c>
      <c r="K35" s="38">
        <v>0</v>
      </c>
    </row>
    <row r="36" spans="1:11" x14ac:dyDescent="0.25">
      <c r="A36" s="2"/>
      <c r="B36" s="37" t="s">
        <v>90</v>
      </c>
      <c r="C36" s="7" t="s">
        <v>37</v>
      </c>
      <c r="D36" s="8">
        <v>1</v>
      </c>
      <c r="E36" s="8">
        <v>0</v>
      </c>
      <c r="F36" s="8">
        <v>1</v>
      </c>
      <c r="G36" s="8">
        <v>0</v>
      </c>
      <c r="H36" s="8">
        <v>1</v>
      </c>
      <c r="I36" s="29">
        <v>0</v>
      </c>
      <c r="J36" s="8">
        <v>0</v>
      </c>
      <c r="K36" s="38">
        <v>0</v>
      </c>
    </row>
    <row r="37" spans="1:11" ht="30.95" customHeight="1" x14ac:dyDescent="0.25">
      <c r="A37" s="2"/>
      <c r="B37" s="37" t="s">
        <v>91</v>
      </c>
      <c r="C37" s="7" t="s">
        <v>38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29">
        <v>0</v>
      </c>
      <c r="J37" s="8">
        <v>0</v>
      </c>
      <c r="K37" s="38">
        <v>0</v>
      </c>
    </row>
    <row r="38" spans="1:11" x14ac:dyDescent="0.25">
      <c r="A38" s="2"/>
      <c r="B38" s="37" t="s">
        <v>92</v>
      </c>
      <c r="C38" s="7" t="s">
        <v>39</v>
      </c>
      <c r="D38" s="8">
        <v>1</v>
      </c>
      <c r="E38" s="8">
        <v>0</v>
      </c>
      <c r="F38" s="8">
        <v>1</v>
      </c>
      <c r="G38" s="8">
        <v>1</v>
      </c>
      <c r="H38" s="8">
        <v>0</v>
      </c>
      <c r="I38" s="29">
        <v>0</v>
      </c>
      <c r="J38" s="8">
        <v>0</v>
      </c>
      <c r="K38" s="38">
        <v>0</v>
      </c>
    </row>
    <row r="39" spans="1:11" x14ac:dyDescent="0.25">
      <c r="A39" s="2"/>
      <c r="B39" s="37" t="s">
        <v>93</v>
      </c>
      <c r="C39" s="7" t="s">
        <v>18</v>
      </c>
      <c r="D39" s="8">
        <v>4</v>
      </c>
      <c r="E39" s="8">
        <v>0</v>
      </c>
      <c r="F39" s="8">
        <v>4</v>
      </c>
      <c r="G39" s="8">
        <v>2</v>
      </c>
      <c r="H39" s="8">
        <v>2</v>
      </c>
      <c r="I39" s="29">
        <v>8</v>
      </c>
      <c r="J39" s="8">
        <v>2</v>
      </c>
      <c r="K39" s="38">
        <v>2</v>
      </c>
    </row>
    <row r="40" spans="1:11" ht="44.25" customHeight="1" x14ac:dyDescent="0.25">
      <c r="A40" s="2"/>
      <c r="B40" s="39">
        <v>5</v>
      </c>
      <c r="C40" s="9" t="s">
        <v>40</v>
      </c>
      <c r="D40" s="13">
        <f>D41+D42</f>
        <v>0</v>
      </c>
      <c r="E40" s="10">
        <f>E41+E42</f>
        <v>0</v>
      </c>
      <c r="F40" s="10">
        <f t="shared" ref="F40:F65" si="2">G40+H40</f>
        <v>0</v>
      </c>
      <c r="G40" s="10">
        <f>G41+G42</f>
        <v>0</v>
      </c>
      <c r="H40" s="10">
        <f>H41+H42</f>
        <v>0</v>
      </c>
      <c r="I40" s="10">
        <f>I41+I42</f>
        <v>0</v>
      </c>
      <c r="J40" s="10">
        <f>J41+J42</f>
        <v>0</v>
      </c>
      <c r="K40" s="40">
        <f>K41+K42</f>
        <v>1</v>
      </c>
    </row>
    <row r="41" spans="1:11" ht="30" x14ac:dyDescent="0.25">
      <c r="A41" s="2"/>
      <c r="B41" s="37" t="s">
        <v>94</v>
      </c>
      <c r="C41" s="7" t="s">
        <v>41</v>
      </c>
      <c r="D41" s="8">
        <v>0</v>
      </c>
      <c r="E41" s="8">
        <v>0</v>
      </c>
      <c r="F41" s="8">
        <f t="shared" si="2"/>
        <v>0</v>
      </c>
      <c r="G41" s="8">
        <v>0</v>
      </c>
      <c r="H41" s="8">
        <v>0</v>
      </c>
      <c r="I41" s="29">
        <v>0</v>
      </c>
      <c r="J41" s="8">
        <v>0</v>
      </c>
      <c r="K41" s="38">
        <v>0</v>
      </c>
    </row>
    <row r="42" spans="1:11" ht="45" x14ac:dyDescent="0.25">
      <c r="A42" s="2"/>
      <c r="B42" s="37" t="s">
        <v>95</v>
      </c>
      <c r="C42" s="7" t="s">
        <v>42</v>
      </c>
      <c r="D42" s="8">
        <v>0</v>
      </c>
      <c r="E42" s="8">
        <v>0</v>
      </c>
      <c r="F42" s="8">
        <f t="shared" si="2"/>
        <v>0</v>
      </c>
      <c r="G42" s="8">
        <v>0</v>
      </c>
      <c r="H42" s="8">
        <v>0</v>
      </c>
      <c r="I42" s="29">
        <v>0</v>
      </c>
      <c r="J42" s="8">
        <v>0</v>
      </c>
      <c r="K42" s="38">
        <v>1</v>
      </c>
    </row>
    <row r="43" spans="1:11" ht="29.25" x14ac:dyDescent="0.25">
      <c r="A43" s="2"/>
      <c r="B43" s="39">
        <v>6</v>
      </c>
      <c r="C43" s="9" t="s">
        <v>43</v>
      </c>
      <c r="D43" s="13">
        <v>12</v>
      </c>
      <c r="E43" s="10">
        <f t="shared" ref="E43:K43" si="3">E44+E45+E46</f>
        <v>0</v>
      </c>
      <c r="F43" s="10">
        <f t="shared" si="3"/>
        <v>9</v>
      </c>
      <c r="G43" s="10">
        <f t="shared" si="3"/>
        <v>0</v>
      </c>
      <c r="H43" s="10">
        <f t="shared" si="3"/>
        <v>9</v>
      </c>
      <c r="I43" s="10">
        <f t="shared" si="3"/>
        <v>36</v>
      </c>
      <c r="J43" s="10">
        <f t="shared" si="3"/>
        <v>9</v>
      </c>
      <c r="K43" s="40">
        <v>54</v>
      </c>
    </row>
    <row r="44" spans="1:11" ht="15" customHeight="1" x14ac:dyDescent="0.25">
      <c r="A44" s="2"/>
      <c r="B44" s="37" t="s">
        <v>96</v>
      </c>
      <c r="C44" s="7" t="s">
        <v>44</v>
      </c>
      <c r="D44" s="8">
        <v>12</v>
      </c>
      <c r="E44" s="8">
        <v>0</v>
      </c>
      <c r="F44" s="8">
        <v>9</v>
      </c>
      <c r="G44" s="8">
        <v>0</v>
      </c>
      <c r="H44" s="8">
        <v>9</v>
      </c>
      <c r="I44" s="29">
        <v>36</v>
      </c>
      <c r="J44" s="8">
        <v>9</v>
      </c>
      <c r="K44" s="38">
        <v>0</v>
      </c>
    </row>
    <row r="45" spans="1:11" x14ac:dyDescent="0.25">
      <c r="A45" s="2"/>
      <c r="B45" s="37" t="s">
        <v>97</v>
      </c>
      <c r="C45" s="7" t="s">
        <v>45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29">
        <v>0</v>
      </c>
      <c r="J45" s="8">
        <v>0</v>
      </c>
      <c r="K45" s="38">
        <v>0</v>
      </c>
    </row>
    <row r="46" spans="1:11" x14ac:dyDescent="0.25">
      <c r="A46" s="2"/>
      <c r="B46" s="37" t="s">
        <v>98</v>
      </c>
      <c r="C46" s="7" t="s">
        <v>46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29">
        <v>0</v>
      </c>
      <c r="J46" s="8">
        <v>0</v>
      </c>
      <c r="K46" s="38">
        <v>0</v>
      </c>
    </row>
    <row r="47" spans="1:11" ht="29.25" x14ac:dyDescent="0.25">
      <c r="A47" s="2"/>
      <c r="B47" s="39">
        <v>7</v>
      </c>
      <c r="C47" s="9" t="s">
        <v>47</v>
      </c>
      <c r="D47" s="13">
        <f t="shared" ref="D47:K47" si="4">D48+D49+D50+D51+D52</f>
        <v>3</v>
      </c>
      <c r="E47" s="10">
        <f t="shared" si="4"/>
        <v>0</v>
      </c>
      <c r="F47" s="10">
        <f t="shared" si="4"/>
        <v>3</v>
      </c>
      <c r="G47" s="10">
        <f t="shared" si="4"/>
        <v>1</v>
      </c>
      <c r="H47" s="10">
        <f t="shared" si="4"/>
        <v>2</v>
      </c>
      <c r="I47" s="10">
        <f t="shared" si="4"/>
        <v>1</v>
      </c>
      <c r="J47" s="10">
        <f t="shared" si="4"/>
        <v>0</v>
      </c>
      <c r="K47" s="40">
        <f t="shared" si="4"/>
        <v>0</v>
      </c>
    </row>
    <row r="48" spans="1:11" ht="30" x14ac:dyDescent="0.25">
      <c r="A48" s="2"/>
      <c r="B48" s="37" t="s">
        <v>99</v>
      </c>
      <c r="C48" s="7" t="s">
        <v>48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29">
        <v>0</v>
      </c>
      <c r="J48" s="8">
        <v>0</v>
      </c>
      <c r="K48" s="38">
        <v>0</v>
      </c>
    </row>
    <row r="49" spans="1:11" x14ac:dyDescent="0.25">
      <c r="A49" s="2"/>
      <c r="B49" s="37" t="s">
        <v>100</v>
      </c>
      <c r="C49" s="7" t="s">
        <v>49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29">
        <v>0</v>
      </c>
      <c r="J49" s="8">
        <v>0</v>
      </c>
      <c r="K49" s="38">
        <v>0</v>
      </c>
    </row>
    <row r="50" spans="1:11" ht="43.5" customHeight="1" x14ac:dyDescent="0.25">
      <c r="A50" s="2"/>
      <c r="B50" s="37" t="s">
        <v>101</v>
      </c>
      <c r="C50" s="7" t="s">
        <v>50</v>
      </c>
      <c r="D50" s="8">
        <v>2</v>
      </c>
      <c r="E50" s="8">
        <v>0</v>
      </c>
      <c r="F50" s="8">
        <v>2</v>
      </c>
      <c r="G50" s="8">
        <v>1</v>
      </c>
      <c r="H50" s="8">
        <v>1</v>
      </c>
      <c r="I50" s="29">
        <v>0</v>
      </c>
      <c r="J50" s="8">
        <v>0</v>
      </c>
      <c r="K50" s="38">
        <v>0</v>
      </c>
    </row>
    <row r="51" spans="1:11" ht="60" x14ac:dyDescent="0.25">
      <c r="A51" s="2"/>
      <c r="B51" s="37" t="s">
        <v>102</v>
      </c>
      <c r="C51" s="7" t="s">
        <v>51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29">
        <v>0</v>
      </c>
      <c r="J51" s="8">
        <v>0</v>
      </c>
      <c r="K51" s="38">
        <v>0</v>
      </c>
    </row>
    <row r="52" spans="1:11" x14ac:dyDescent="0.25">
      <c r="A52" s="2"/>
      <c r="B52" s="37" t="s">
        <v>103</v>
      </c>
      <c r="C52" s="7" t="s">
        <v>18</v>
      </c>
      <c r="D52" s="8">
        <v>1</v>
      </c>
      <c r="E52" s="8">
        <v>0</v>
      </c>
      <c r="F52" s="8">
        <v>1</v>
      </c>
      <c r="G52" s="8">
        <v>0</v>
      </c>
      <c r="H52" s="8">
        <v>1</v>
      </c>
      <c r="I52" s="29">
        <v>1</v>
      </c>
      <c r="J52" s="8">
        <v>0</v>
      </c>
      <c r="K52" s="38">
        <v>0</v>
      </c>
    </row>
    <row r="53" spans="1:11" ht="29.25" x14ac:dyDescent="0.25">
      <c r="A53" s="2"/>
      <c r="B53" s="39">
        <v>8</v>
      </c>
      <c r="C53" s="9" t="s">
        <v>52</v>
      </c>
      <c r="D53" s="13">
        <f>D54+D55+D56+D57</f>
        <v>0</v>
      </c>
      <c r="E53" s="10">
        <f>E54+E55+E56+E57</f>
        <v>0</v>
      </c>
      <c r="F53" s="10">
        <f t="shared" si="2"/>
        <v>0</v>
      </c>
      <c r="G53" s="10">
        <f>G54+G55+G56+G57</f>
        <v>0</v>
      </c>
      <c r="H53" s="10">
        <f>H54+H55+H56+H57</f>
        <v>0</v>
      </c>
      <c r="I53" s="10">
        <f>I54+I55+I56+I57</f>
        <v>0</v>
      </c>
      <c r="J53" s="10">
        <f>J54+J55+J56+J57</f>
        <v>0</v>
      </c>
      <c r="K53" s="40">
        <f>K54+K55+K56+K57</f>
        <v>0</v>
      </c>
    </row>
    <row r="54" spans="1:11" x14ac:dyDescent="0.25">
      <c r="A54" s="2"/>
      <c r="B54" s="37" t="s">
        <v>104</v>
      </c>
      <c r="C54" s="7" t="s">
        <v>53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29">
        <v>0</v>
      </c>
      <c r="J54" s="8">
        <v>0</v>
      </c>
      <c r="K54" s="38">
        <v>0</v>
      </c>
    </row>
    <row r="55" spans="1:11" x14ac:dyDescent="0.25">
      <c r="A55" s="2"/>
      <c r="B55" s="37" t="s">
        <v>105</v>
      </c>
      <c r="C55" s="7" t="s">
        <v>54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29">
        <v>0</v>
      </c>
      <c r="J55" s="8">
        <v>0</v>
      </c>
      <c r="K55" s="38">
        <v>0</v>
      </c>
    </row>
    <row r="56" spans="1:11" ht="41.25" customHeight="1" x14ac:dyDescent="0.25">
      <c r="A56" s="2"/>
      <c r="B56" s="37" t="s">
        <v>106</v>
      </c>
      <c r="C56" s="7" t="s">
        <v>55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29">
        <v>0</v>
      </c>
      <c r="J56" s="8">
        <v>0</v>
      </c>
      <c r="K56" s="38">
        <v>0</v>
      </c>
    </row>
    <row r="57" spans="1:11" x14ac:dyDescent="0.25">
      <c r="A57" s="2"/>
      <c r="B57" s="37" t="s">
        <v>107</v>
      </c>
      <c r="C57" s="7" t="s">
        <v>18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29">
        <v>0</v>
      </c>
      <c r="J57" s="8">
        <v>0</v>
      </c>
      <c r="K57" s="38">
        <v>0</v>
      </c>
    </row>
    <row r="58" spans="1:11" ht="29.25" x14ac:dyDescent="0.25">
      <c r="A58" s="2"/>
      <c r="B58" s="39">
        <v>9</v>
      </c>
      <c r="C58" s="9" t="s">
        <v>56</v>
      </c>
      <c r="D58" s="8">
        <v>0</v>
      </c>
      <c r="E58" s="11">
        <v>0</v>
      </c>
      <c r="F58" s="10">
        <f t="shared" si="2"/>
        <v>0</v>
      </c>
      <c r="G58" s="11">
        <v>0</v>
      </c>
      <c r="H58" s="11">
        <v>0</v>
      </c>
      <c r="I58" s="11">
        <v>0</v>
      </c>
      <c r="J58" s="11">
        <v>0</v>
      </c>
      <c r="K58" s="41">
        <v>0</v>
      </c>
    </row>
    <row r="59" spans="1:11" ht="29.25" x14ac:dyDescent="0.25">
      <c r="A59" s="2"/>
      <c r="B59" s="39">
        <v>10</v>
      </c>
      <c r="C59" s="9" t="s">
        <v>57</v>
      </c>
      <c r="D59" s="13">
        <f>D60+D61+D62</f>
        <v>0</v>
      </c>
      <c r="E59" s="10">
        <f>E60+E61+E62</f>
        <v>0</v>
      </c>
      <c r="F59" s="10">
        <f t="shared" si="2"/>
        <v>0</v>
      </c>
      <c r="G59" s="10">
        <f>G60+G61+G62</f>
        <v>0</v>
      </c>
      <c r="H59" s="10">
        <f>H60+H61+H62</f>
        <v>0</v>
      </c>
      <c r="I59" s="10">
        <f>I60+I61+I62</f>
        <v>3</v>
      </c>
      <c r="J59" s="10">
        <f>J60+J61+J62</f>
        <v>0</v>
      </c>
      <c r="K59" s="40">
        <f>K60+K61+K62</f>
        <v>0</v>
      </c>
    </row>
    <row r="60" spans="1:11" ht="35.450000000000003" customHeight="1" x14ac:dyDescent="0.25">
      <c r="A60" s="2"/>
      <c r="B60" s="37" t="s">
        <v>108</v>
      </c>
      <c r="C60" s="7" t="s">
        <v>58</v>
      </c>
      <c r="D60" s="8">
        <v>0</v>
      </c>
      <c r="E60" s="8">
        <v>0</v>
      </c>
      <c r="F60" s="8">
        <f t="shared" si="2"/>
        <v>0</v>
      </c>
      <c r="G60" s="8">
        <v>0</v>
      </c>
      <c r="H60" s="8">
        <v>0</v>
      </c>
      <c r="I60" s="29">
        <v>0</v>
      </c>
      <c r="J60" s="8">
        <v>0</v>
      </c>
      <c r="K60" s="38">
        <v>0</v>
      </c>
    </row>
    <row r="61" spans="1:11" ht="45" x14ac:dyDescent="0.25">
      <c r="A61" s="2"/>
      <c r="B61" s="37" t="s">
        <v>109</v>
      </c>
      <c r="C61" s="7" t="s">
        <v>59</v>
      </c>
      <c r="D61" s="8">
        <v>0</v>
      </c>
      <c r="E61" s="8">
        <v>0</v>
      </c>
      <c r="F61" s="8">
        <f t="shared" si="2"/>
        <v>0</v>
      </c>
      <c r="G61" s="8">
        <v>0</v>
      </c>
      <c r="H61" s="8">
        <v>0</v>
      </c>
      <c r="I61" s="29">
        <v>0</v>
      </c>
      <c r="J61" s="8">
        <v>0</v>
      </c>
      <c r="K61" s="38">
        <v>0</v>
      </c>
    </row>
    <row r="62" spans="1:11" ht="45" customHeight="1" x14ac:dyDescent="0.25">
      <c r="A62" s="2"/>
      <c r="B62" s="37" t="s">
        <v>110</v>
      </c>
      <c r="C62" s="7" t="s">
        <v>60</v>
      </c>
      <c r="D62" s="8">
        <v>0</v>
      </c>
      <c r="E62" s="8">
        <v>0</v>
      </c>
      <c r="F62" s="8">
        <f t="shared" si="2"/>
        <v>0</v>
      </c>
      <c r="G62" s="8">
        <v>0</v>
      </c>
      <c r="H62" s="8">
        <v>0</v>
      </c>
      <c r="I62" s="29">
        <v>3</v>
      </c>
      <c r="J62" s="8">
        <v>0</v>
      </c>
      <c r="K62" s="38">
        <v>0</v>
      </c>
    </row>
    <row r="63" spans="1:11" ht="29.25" x14ac:dyDescent="0.25">
      <c r="A63" s="2"/>
      <c r="B63" s="39">
        <v>11</v>
      </c>
      <c r="C63" s="9" t="s">
        <v>61</v>
      </c>
      <c r="D63" s="13">
        <v>3</v>
      </c>
      <c r="E63" s="10">
        <v>0</v>
      </c>
      <c r="F63" s="10">
        <v>3</v>
      </c>
      <c r="G63" s="10">
        <v>0</v>
      </c>
      <c r="H63" s="10">
        <v>3</v>
      </c>
      <c r="I63" s="10">
        <v>5</v>
      </c>
      <c r="J63" s="10">
        <v>0</v>
      </c>
      <c r="K63" s="40">
        <v>0</v>
      </c>
    </row>
    <row r="64" spans="1:11" ht="57.75" x14ac:dyDescent="0.25">
      <c r="A64" s="2"/>
      <c r="B64" s="39">
        <v>12</v>
      </c>
      <c r="C64" s="9" t="s">
        <v>62</v>
      </c>
      <c r="D64" s="13">
        <v>2</v>
      </c>
      <c r="E64" s="10">
        <v>0</v>
      </c>
      <c r="F64" s="10">
        <v>2</v>
      </c>
      <c r="G64" s="10">
        <v>1</v>
      </c>
      <c r="H64" s="10">
        <v>1</v>
      </c>
      <c r="I64" s="10">
        <v>0</v>
      </c>
      <c r="J64" s="10">
        <v>0</v>
      </c>
      <c r="K64" s="40">
        <v>2</v>
      </c>
    </row>
    <row r="65" spans="1:14" x14ac:dyDescent="0.25">
      <c r="A65" s="2"/>
      <c r="B65" s="39">
        <v>13</v>
      </c>
      <c r="C65" s="9" t="s">
        <v>63</v>
      </c>
      <c r="D65" s="13">
        <v>0</v>
      </c>
      <c r="E65" s="10">
        <v>0</v>
      </c>
      <c r="F65" s="10">
        <f t="shared" si="2"/>
        <v>0</v>
      </c>
      <c r="G65" s="10">
        <v>0</v>
      </c>
      <c r="H65" s="10">
        <v>0</v>
      </c>
      <c r="I65" s="10">
        <v>0</v>
      </c>
      <c r="J65" s="10">
        <v>0</v>
      </c>
      <c r="K65" s="40">
        <v>1</v>
      </c>
    </row>
    <row r="66" spans="1:14" x14ac:dyDescent="0.25">
      <c r="A66" s="2"/>
      <c r="B66" s="39">
        <v>14</v>
      </c>
      <c r="C66" s="9" t="s">
        <v>64</v>
      </c>
      <c r="D66" s="13">
        <v>5</v>
      </c>
      <c r="E66" s="10">
        <v>0</v>
      </c>
      <c r="F66" s="10">
        <v>5</v>
      </c>
      <c r="G66" s="10">
        <v>3</v>
      </c>
      <c r="H66" s="10">
        <v>2</v>
      </c>
      <c r="I66" s="10">
        <v>2</v>
      </c>
      <c r="J66" s="10">
        <v>3</v>
      </c>
      <c r="K66" s="40">
        <v>40</v>
      </c>
    </row>
    <row r="67" spans="1:14" ht="86.25" x14ac:dyDescent="0.25">
      <c r="A67" s="2"/>
      <c r="B67" s="39">
        <v>15</v>
      </c>
      <c r="C67" s="9" t="s">
        <v>113</v>
      </c>
      <c r="D67" s="13">
        <v>4</v>
      </c>
      <c r="E67" s="10">
        <v>0</v>
      </c>
      <c r="F67" s="10">
        <v>4</v>
      </c>
      <c r="G67" s="11">
        <v>1</v>
      </c>
      <c r="H67" s="10">
        <v>3</v>
      </c>
      <c r="I67" s="10">
        <v>1</v>
      </c>
      <c r="J67" s="10">
        <v>0</v>
      </c>
      <c r="K67" s="40">
        <v>14</v>
      </c>
    </row>
    <row r="68" spans="1:14" ht="43.5" x14ac:dyDescent="0.25">
      <c r="A68" s="2"/>
      <c r="B68" s="39">
        <v>16</v>
      </c>
      <c r="C68" s="9" t="s">
        <v>112</v>
      </c>
      <c r="D68" s="13">
        <v>0</v>
      </c>
      <c r="E68" s="10">
        <v>0</v>
      </c>
      <c r="F68" s="10">
        <v>0</v>
      </c>
      <c r="G68" s="10">
        <v>0</v>
      </c>
      <c r="H68" s="10">
        <v>0</v>
      </c>
      <c r="I68" s="10">
        <v>2</v>
      </c>
      <c r="J68" s="10">
        <v>3</v>
      </c>
      <c r="K68" s="40">
        <v>7</v>
      </c>
      <c r="M68" s="33"/>
      <c r="N68" s="33"/>
    </row>
    <row r="69" spans="1:14" ht="45.95" customHeight="1" thickBot="1" x14ac:dyDescent="0.3">
      <c r="A69" s="2"/>
      <c r="B69" s="42"/>
      <c r="C69" s="43" t="s">
        <v>65</v>
      </c>
      <c r="D69" s="44">
        <f>D8+D15+D28+D32+D40+D43+D47+D53+D58+D59+D63+D64+D65+D66+D67+D68</f>
        <v>78</v>
      </c>
      <c r="E69" s="45">
        <f t="shared" ref="E69:K69" si="5">E8+E15+E28+E32+E40+E43+E47+E53+E58+E59+E63+E64+E65+E66+E67+E68</f>
        <v>0</v>
      </c>
      <c r="F69" s="45">
        <f t="shared" si="5"/>
        <v>70</v>
      </c>
      <c r="G69" s="45">
        <f t="shared" si="5"/>
        <v>26</v>
      </c>
      <c r="H69" s="45">
        <f t="shared" si="5"/>
        <v>44</v>
      </c>
      <c r="I69" s="45">
        <f t="shared" si="5"/>
        <v>104</v>
      </c>
      <c r="J69" s="45">
        <f t="shared" si="5"/>
        <v>32</v>
      </c>
      <c r="K69" s="46">
        <f t="shared" si="5"/>
        <v>166</v>
      </c>
      <c r="L69" s="34"/>
      <c r="M69" s="33"/>
      <c r="N69" s="33"/>
    </row>
  </sheetData>
  <mergeCells count="15">
    <mergeCell ref="B4:B6"/>
    <mergeCell ref="F4:F6"/>
    <mergeCell ref="G5:G6"/>
    <mergeCell ref="H5:H6"/>
    <mergeCell ref="G4:H4"/>
    <mergeCell ref="C4:C6"/>
    <mergeCell ref="I5:I6"/>
    <mergeCell ref="J5:J6"/>
    <mergeCell ref="K5:K6"/>
    <mergeCell ref="D1:G1"/>
    <mergeCell ref="D2:G2"/>
    <mergeCell ref="D4:D6"/>
    <mergeCell ref="E4:E6"/>
    <mergeCell ref="I4:K4"/>
    <mergeCell ref="J1:K1"/>
  </mergeCells>
  <phoneticPr fontId="1" type="noConversion"/>
  <pageMargins left="0.25" right="0.25" top="0.75" bottom="0.75" header="0.3" footer="0.3"/>
  <pageSetup paperSize="9" scale="60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76077d6-cd9d-4b28-9915-880fd444d977" xsi:nil="true"/>
    <lcf76f155ced4ddcb4097134ff3c332f xmlns="4114b759-5826-47be-9b2b-04ba0b16ab5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876F73DF8666D04882027129A5E2C9EC" ma:contentTypeVersion="12" ma:contentTypeDescription="Створення нового документа." ma:contentTypeScope="" ma:versionID="2c388784317ae51e74cac486574e74be">
  <xsd:schema xmlns:xsd="http://www.w3.org/2001/XMLSchema" xmlns:xs="http://www.w3.org/2001/XMLSchema" xmlns:p="http://schemas.microsoft.com/office/2006/metadata/properties" xmlns:ns2="4114b759-5826-47be-9b2b-04ba0b16ab58" xmlns:ns3="c76077d6-cd9d-4b28-9915-880fd444d977" targetNamespace="http://schemas.microsoft.com/office/2006/metadata/properties" ma:root="true" ma:fieldsID="932e6497a5f63b5c5302fb478fc89acf" ns2:_="" ns3:_="">
    <xsd:import namespace="4114b759-5826-47be-9b2b-04ba0b16ab58"/>
    <xsd:import namespace="c76077d6-cd9d-4b28-9915-880fd444d9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14b759-5826-47be-9b2b-04ba0b16ab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зображень" ma:readOnly="false" ma:fieldId="{5cf76f15-5ced-4ddc-b409-7134ff3c332f}" ma:taxonomyMulti="true" ma:sspId="f1b842df-5385-47cf-ac4b-96a0be4d56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6077d6-cd9d-4b28-9915-880fd444d977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0dc2a7d2-e0e7-487a-a35c-292e066d5470}" ma:internalName="TaxCatchAll" ma:showField="CatchAllData" ma:web="9ec83db4-08db-45a7-99e1-b28a15e709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57DA670-B316-4CE6-9F0F-4211AF7B52A9}">
  <ds:schemaRefs>
    <ds:schemaRef ds:uri="http://schemas.microsoft.com/office/2006/metadata/properties"/>
    <ds:schemaRef ds:uri="http://schemas.microsoft.com/office/infopath/2007/PartnerControls"/>
    <ds:schemaRef ds:uri="c76077d6-cd9d-4b28-9915-880fd444d977"/>
    <ds:schemaRef ds:uri="47ed6657-ebe2-4571-b3c4-d3261d37c268"/>
  </ds:schemaRefs>
</ds:datastoreItem>
</file>

<file path=customXml/itemProps2.xml><?xml version="1.0" encoding="utf-8"?>
<ds:datastoreItem xmlns:ds="http://schemas.openxmlformats.org/officeDocument/2006/customXml" ds:itemID="{B733B0AA-09A6-4844-83A7-744860613615}"/>
</file>

<file path=customXml/itemProps3.xml><?xml version="1.0" encoding="utf-8"?>
<ds:datastoreItem xmlns:ds="http://schemas.openxmlformats.org/officeDocument/2006/customXml" ds:itemID="{B9AC2F81-4B4F-438B-AB3D-5D2D4A1A713A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468254ae-9aad-46c9-a2a0-70ae5657050e}" enabled="0" method="" siteId="{468254ae-9aad-46c9-a2a0-70ae5657050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ІІІ кв 2025 року</vt:lpstr>
    </vt:vector>
  </TitlesOfParts>
  <Company>DTEK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Grichanenko Oleksii</dc:creator>
  <cp:lastModifiedBy>Khomenko Nataliia</cp:lastModifiedBy>
  <cp:lastPrinted>2025-07-02T10:53:45Z</cp:lastPrinted>
  <dcterms:created xsi:type="dcterms:W3CDTF">2025-05-20T05:32:42Z</dcterms:created>
  <dcterms:modified xsi:type="dcterms:W3CDTF">2025-10-09T06:36:23Z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0x010100876F73DF8666D04882027129A5E2C9EC</vt:lpwstr>
  </property>
  <property fmtid="{D5CDD505-2E9C-101B-9397-08002B2CF9AE}" pid="3" name="MediaServiceImageTags">
    <vt:lpwstr/>
  </property>
</Properties>
</file>